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R:\Financial Aid\Communication\2526\Billing Worksheets\"/>
    </mc:Choice>
  </mc:AlternateContent>
  <xr:revisionPtr revIDLastSave="0" documentId="13_ncr:1_{36D863C1-F473-4800-BE3A-02468F19C768}" xr6:coauthVersionLast="47" xr6:coauthVersionMax="47" xr10:uidLastSave="{00000000-0000-0000-0000-000000000000}"/>
  <workbookProtection workbookAlgorithmName="SHA-512" workbookHashValue="v4wDBQZ6XKVojXQzpgHSaCv4fI+U6yNp5d38dd4PsjaCiMpZnPrLw9O7Y6WDRYrJPbzerLwXLwIphWfGlcmC/A==" workbookSaltValue="M1KIpYxVTDsOHH8zvTMJcQ==" workbookSpinCount="100000" lockStructure="1"/>
  <bookViews>
    <workbookView xWindow="28680" yWindow="-120" windowWidth="29040" windowHeight="15720" xr2:uid="{00000000-000D-0000-FFFF-FFFF00000000}"/>
  </bookViews>
  <sheets>
    <sheet name="Estimated Costs" sheetId="1" r:id="rId1"/>
    <sheet name="Data" sheetId="2" state="hidden" r:id="rId2"/>
    <sheet name="Sheet1" sheetId="3" state="hidden" r:id="rId3"/>
  </sheets>
  <definedNames>
    <definedName name="Credits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1" l="1"/>
  <c r="H17" i="1"/>
  <c r="H21" i="1"/>
  <c r="J21" i="1"/>
  <c r="L21" i="1"/>
  <c r="F16" i="1"/>
  <c r="F15" i="1"/>
  <c r="F12" i="1"/>
  <c r="L24" i="1"/>
  <c r="J24" i="1"/>
  <c r="H24" i="1"/>
  <c r="F13" i="1"/>
  <c r="F26" i="1" l="1"/>
  <c r="L23" i="1" l="1"/>
  <c r="J23" i="1"/>
  <c r="H23" i="1"/>
  <c r="L22" i="1"/>
  <c r="J22" i="1"/>
  <c r="H22" i="1"/>
  <c r="L14" i="1"/>
  <c r="J14" i="1"/>
  <c r="H14" i="1"/>
  <c r="L27" i="1" l="1"/>
  <c r="J27" i="1"/>
  <c r="H27" i="1"/>
  <c r="L26" i="1"/>
  <c r="L25" i="1"/>
  <c r="J25" i="1"/>
  <c r="H25" i="1"/>
  <c r="F17" i="1" l="1"/>
  <c r="H26" i="1"/>
  <c r="J26" i="1"/>
  <c r="F24" i="1"/>
  <c r="L18" i="1" l="1"/>
  <c r="F14" i="1"/>
  <c r="F11" i="1"/>
  <c r="F9" i="1"/>
  <c r="F28" i="1"/>
  <c r="F18" i="1" l="1"/>
  <c r="F30" i="1" s="1"/>
  <c r="H18" i="1"/>
  <c r="J18" i="1"/>
  <c r="L28" i="1"/>
  <c r="J28" i="1"/>
  <c r="L30" i="1" l="1"/>
  <c r="J30" i="1"/>
  <c r="H28" i="1"/>
  <c r="H30" i="1" s="1"/>
</calcChain>
</file>

<file path=xl/sharedStrings.xml><?xml version="1.0" encoding="utf-8"?>
<sst xmlns="http://schemas.openxmlformats.org/spreadsheetml/2006/main" count="47" uniqueCount="40">
  <si>
    <t>Fees:</t>
  </si>
  <si>
    <t>Activity Fee</t>
  </si>
  <si>
    <r>
      <t>Tuition</t>
    </r>
    <r>
      <rPr>
        <vertAlign val="superscript"/>
        <sz val="11"/>
        <color theme="1"/>
        <rFont val="Calibri"/>
        <family val="2"/>
        <scheme val="minor"/>
      </rPr>
      <t>1</t>
    </r>
  </si>
  <si>
    <t>ANNUAL</t>
  </si>
  <si>
    <t>Yes</t>
  </si>
  <si>
    <t>No</t>
  </si>
  <si>
    <t>Total Charges:</t>
  </si>
  <si>
    <t>CHARGES</t>
  </si>
  <si>
    <t>Outside Scholarship(s)</t>
  </si>
  <si>
    <t>Other Assistance</t>
  </si>
  <si>
    <t>Total Credits:</t>
  </si>
  <si>
    <t>CREDITS</t>
  </si>
  <si>
    <t>Estimated Balance:</t>
  </si>
  <si>
    <t>Notes:</t>
  </si>
  <si>
    <r>
      <t xml:space="preserve">Financial Aid | University Hall 255 | Ph: 303-871-4020 | Fax: 303-871-2341 | </t>
    </r>
    <r>
      <rPr>
        <u/>
        <sz val="11"/>
        <color rgb="FF98002E"/>
        <rFont val="Calibri"/>
        <family val="2"/>
        <scheme val="minor"/>
      </rPr>
      <t>finaid@du.edu</t>
    </r>
    <r>
      <rPr>
        <sz val="11"/>
        <color theme="1"/>
        <rFont val="Calibri"/>
        <family val="2"/>
        <scheme val="minor"/>
      </rPr>
      <t xml:space="preserve"> | </t>
    </r>
    <r>
      <rPr>
        <u/>
        <sz val="11"/>
        <color rgb="FF98002E"/>
        <rFont val="Calibri"/>
        <family val="2"/>
        <scheme val="minor"/>
      </rPr>
      <t>www.du.edu/financialaid</t>
    </r>
  </si>
  <si>
    <t>Health &amp; Counseling Fee</t>
  </si>
  <si>
    <t>Are you a music student?</t>
  </si>
  <si>
    <t>DU Merit Scholarship</t>
  </si>
  <si>
    <t>Residence Hall Grant</t>
  </si>
  <si>
    <t>Other DU Scholarships &amp; Grants</t>
  </si>
  <si>
    <t>Technology Fee</t>
  </si>
  <si>
    <r>
      <t>Housing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</si>
  <si>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Meal Plan</t>
    </r>
    <r>
      <rPr>
        <vertAlign val="superscript"/>
        <sz val="11"/>
        <color theme="1"/>
        <rFont val="Calibri"/>
        <family val="2"/>
        <scheme val="minor"/>
      </rPr>
      <t>3</t>
    </r>
  </si>
  <si>
    <r>
      <t>Will you use DU's health insurance?</t>
    </r>
    <r>
      <rPr>
        <vertAlign val="superscript"/>
        <sz val="11"/>
        <color theme="1"/>
        <rFont val="Calibri"/>
        <family val="2"/>
        <scheme val="minor"/>
      </rPr>
      <t>4</t>
    </r>
  </si>
  <si>
    <t>https://www.du.edu/health-and-counseling-center/coveragecosts/ship.html</t>
  </si>
  <si>
    <t>http://www.du.edu/financialaid/cof</t>
  </si>
  <si>
    <t>FALL QTR</t>
  </si>
  <si>
    <t>WINTER QTR</t>
  </si>
  <si>
    <t>SPRING QTR</t>
  </si>
  <si>
    <t>https://studentaffairs.du.edu/housing/places-to-live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</si>
  <si>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The charges listed here are for the 175-block meal plan, which offers approximately 17 meals per week on campus. Other plans are
  available. More information about meal plans is available at www.du.edu/housing.</t>
    </r>
  </si>
  <si>
    <r>
      <t>Eligible for the College Opportunity Fund?</t>
    </r>
    <r>
      <rPr>
        <vertAlign val="superscript"/>
        <sz val="11"/>
        <color theme="1"/>
        <rFont val="Calibri"/>
        <family val="2"/>
        <scheme val="minor"/>
      </rPr>
      <t>5</t>
    </r>
  </si>
  <si>
    <r>
      <t>Federal Student Loan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</si>
  <si>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Pell-eligible students from Colorado may be eligible to receive $38.67 per credit through the College Opportunity Fund. Learn more at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</si>
  <si>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This worksheet automatically deducts the 1.057% origination fee from the federal student loan amount. Remember that you don't have
  to borrow the full amount of loans listed on your aid offer. You can choose to borrow a partial amount or decline them altogether.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</si>
  <si>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The charges listed here are for a double room in first-year residence halls. Learn more about on-campus living options at</t>
    </r>
  </si>
  <si>
    <r>
      <t xml:space="preserve">2025-26 Estimated First-Year Cost Worksheet
</t>
    </r>
    <r>
      <rPr>
        <b/>
        <i/>
        <sz val="14"/>
        <color theme="1"/>
        <rFont val="Calibri"/>
        <family val="2"/>
        <scheme val="minor"/>
      </rPr>
      <t>Admitted Undergraduate Students</t>
    </r>
  </si>
  <si>
    <t>This worksheet is designed to help you estimate your cost to attend DU for the 2025-2026 academic year. You will likely not have all the types of aid listed in the "credits" section. Please remember that this worksheet is only a planning tool. Your actual bill will be different than what's listed below, and will depend on chosen housing and meal plan, course fees, your financial aid, etc.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</si>
  <si>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Tuition is charged at a flat rate of $20,616 per quarter for students enrolled in 12-18 credits (which is considered full-time).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</si>
  <si>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Students who enroll in the DU Student Health Insurance Program are charged in the fall and spring quarters. The rate shown here is for
  the 2024-2025 academic year; the cost for 2025-2026 will be announced in the spring. Learn more 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</si>
</sst>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98002E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44" fontId="0" fillId="2" borderId="6" xfId="1" applyFont="1" applyFill="1" applyBorder="1" applyProtection="1">
      <protection locked="0"/>
    </xf>
    <xf numFmtId="44" fontId="0" fillId="2" borderId="4" xfId="1" applyFont="1" applyFill="1" applyBorder="1" applyProtection="1">
      <protection locked="0"/>
    </xf>
    <xf numFmtId="44" fontId="0" fillId="2" borderId="4" xfId="0" applyNumberFormat="1" applyFill="1" applyBorder="1" applyProtection="1">
      <protection locked="0"/>
    </xf>
    <xf numFmtId="44" fontId="0" fillId="2" borderId="5" xfId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4" xfId="0" applyFill="1" applyBorder="1" applyProtection="1">
      <protection locked="0"/>
    </xf>
    <xf numFmtId="44" fontId="0" fillId="0" borderId="0" xfId="1" applyFont="1" applyProtection="1"/>
    <xf numFmtId="0" fontId="0" fillId="0" borderId="1" xfId="0" applyBorder="1"/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2" fillId="0" borderId="2" xfId="0" applyFont="1" applyBorder="1"/>
    <xf numFmtId="0" fontId="0" fillId="0" borderId="2" xfId="0" applyBorder="1"/>
    <xf numFmtId="44" fontId="2" fillId="0" borderId="2" xfId="1" applyFont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44" fontId="0" fillId="3" borderId="0" xfId="1" applyFont="1" applyFill="1" applyProtection="1"/>
    <xf numFmtId="0" fontId="0" fillId="0" borderId="0" xfId="0" applyAlignment="1">
      <alignment horizontal="left"/>
    </xf>
    <xf numFmtId="0" fontId="0" fillId="3" borderId="0" xfId="0" applyFill="1" applyAlignment="1">
      <alignment horizontal="left" indent="2"/>
    </xf>
    <xf numFmtId="0" fontId="0" fillId="0" borderId="0" xfId="0" applyAlignment="1">
      <alignment horizontal="left" indent="2"/>
    </xf>
    <xf numFmtId="0" fontId="0" fillId="4" borderId="0" xfId="0" applyFill="1" applyAlignment="1">
      <alignment horizontal="left" indent="2"/>
    </xf>
    <xf numFmtId="0" fontId="0" fillId="4" borderId="0" xfId="0" applyFill="1"/>
    <xf numFmtId="44" fontId="0" fillId="4" borderId="0" xfId="1" applyFont="1" applyFill="1" applyProtection="1"/>
    <xf numFmtId="44" fontId="0" fillId="0" borderId="0" xfId="1" applyFont="1" applyFill="1" applyProtection="1"/>
    <xf numFmtId="0" fontId="0" fillId="3" borderId="3" xfId="0" applyFill="1" applyBorder="1" applyAlignment="1">
      <alignment horizontal="left"/>
    </xf>
    <xf numFmtId="0" fontId="0" fillId="3" borderId="3" xfId="0" applyFill="1" applyBorder="1"/>
    <xf numFmtId="44" fontId="0" fillId="3" borderId="3" xfId="1" applyFont="1" applyFill="1" applyBorder="1" applyProtection="1"/>
    <xf numFmtId="0" fontId="2" fillId="0" borderId="0" xfId="0" applyFont="1"/>
    <xf numFmtId="44" fontId="2" fillId="0" borderId="0" xfId="1" applyFont="1" applyProtection="1"/>
    <xf numFmtId="0" fontId="0" fillId="0" borderId="3" xfId="0" applyBorder="1"/>
    <xf numFmtId="44" fontId="0" fillId="0" borderId="3" xfId="1" applyFont="1" applyBorder="1" applyProtection="1"/>
    <xf numFmtId="0" fontId="7" fillId="0" borderId="7" xfId="0" applyFont="1" applyBorder="1"/>
    <xf numFmtId="0" fontId="0" fillId="0" borderId="7" xfId="0" applyBorder="1"/>
    <xf numFmtId="44" fontId="9" fillId="0" borderId="7" xfId="1" applyFont="1" applyBorder="1" applyProtection="1"/>
    <xf numFmtId="0" fontId="9" fillId="0" borderId="7" xfId="0" applyFont="1" applyBorder="1"/>
    <xf numFmtId="0" fontId="0" fillId="0" borderId="0" xfId="0" applyAlignment="1">
      <alignment horizontal="left" wrapText="1"/>
    </xf>
    <xf numFmtId="0" fontId="0" fillId="0" borderId="0" xfId="0" applyProtection="1">
      <protection locked="0"/>
    </xf>
    <xf numFmtId="44" fontId="0" fillId="3" borderId="8" xfId="1" applyFont="1" applyFill="1" applyBorder="1" applyProtection="1"/>
    <xf numFmtId="44" fontId="0" fillId="3" borderId="0" xfId="1" applyFont="1" applyFill="1" applyBorder="1" applyProtection="1"/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center" wrapText="1" indent="1"/>
    </xf>
    <xf numFmtId="0" fontId="10" fillId="0" borderId="0" xfId="2" applyAlignment="1" applyProtection="1">
      <alignment horizontal="left" indent="1"/>
      <protection locked="0"/>
    </xf>
    <xf numFmtId="0" fontId="10" fillId="0" borderId="0" xfId="2" applyAlignment="1">
      <alignment horizontal="left" wrapText="1" indent="1"/>
    </xf>
    <xf numFmtId="0" fontId="0" fillId="0" borderId="0" xfId="0" applyAlignment="1">
      <alignment horizontal="left" wrapText="1" inden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80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104354</xdr:rowOff>
    </xdr:from>
    <xdr:to>
      <xdr:col>3</xdr:col>
      <xdr:colOff>463465</xdr:colOff>
      <xdr:row>1</xdr:row>
      <xdr:rowOff>495299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5" y="323429"/>
          <a:ext cx="1682665" cy="390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entaffairs.du.edu/housing/places-to-live" TargetMode="External"/><Relationship Id="rId2" Type="http://schemas.openxmlformats.org/officeDocument/2006/relationships/hyperlink" Target="http://www.du.edu/financialaid/cof" TargetMode="External"/><Relationship Id="rId1" Type="http://schemas.openxmlformats.org/officeDocument/2006/relationships/hyperlink" Target="https://www.du.edu/health-and-counseling-center/coveragecosts/ship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GridLines="0" showRowColHeaders="0" tabSelected="1" showRuler="0" zoomScaleNormal="100" workbookViewId="0">
      <selection activeCell="E14" sqref="E14"/>
    </sheetView>
  </sheetViews>
  <sheetFormatPr defaultRowHeight="15" x14ac:dyDescent="0.25"/>
  <cols>
    <col min="1" max="1" width="4.140625" customWidth="1"/>
    <col min="4" max="4" width="21.85546875" customWidth="1"/>
    <col min="5" max="5" width="11.5703125" bestFit="1" customWidth="1"/>
    <col min="6" max="6" width="13.140625" style="7" customWidth="1"/>
    <col min="7" max="7" width="4.7109375" customWidth="1"/>
    <col min="8" max="8" width="12.85546875" style="7" customWidth="1"/>
    <col min="9" max="9" width="4.7109375" customWidth="1"/>
    <col min="10" max="10" width="12.85546875" style="7" customWidth="1"/>
    <col min="11" max="11" width="4.7109375" style="7" customWidth="1"/>
    <col min="12" max="12" width="12.85546875" style="7" customWidth="1"/>
    <col min="13" max="13" width="3.5703125" customWidth="1"/>
  </cols>
  <sheetData>
    <row r="1" spans="1:13" ht="17.25" customHeight="1" x14ac:dyDescent="0.25">
      <c r="A1" s="37"/>
    </row>
    <row r="2" spans="1:13" ht="47.25" customHeight="1" x14ac:dyDescent="0.25">
      <c r="F2" s="40" t="s">
        <v>36</v>
      </c>
      <c r="G2" s="41"/>
      <c r="H2" s="41"/>
      <c r="I2" s="41"/>
      <c r="J2" s="41"/>
      <c r="K2" s="41"/>
      <c r="L2" s="41"/>
      <c r="M2" s="41"/>
    </row>
    <row r="3" spans="1:13" ht="8.25" customHeight="1" x14ac:dyDescent="0.25">
      <c r="B3" s="8"/>
      <c r="C3" s="8"/>
      <c r="D3" s="8"/>
      <c r="E3" s="8"/>
      <c r="F3" s="9"/>
      <c r="G3" s="10"/>
      <c r="H3" s="10"/>
      <c r="I3" s="10"/>
      <c r="J3" s="10"/>
      <c r="K3" s="10"/>
      <c r="L3" s="10"/>
      <c r="M3" s="10"/>
    </row>
    <row r="4" spans="1:13" ht="45" customHeight="1" x14ac:dyDescent="0.25">
      <c r="B4" s="47" t="s">
        <v>37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9.75" customHeight="1" x14ac:dyDescent="0.25"/>
    <row r="6" spans="1:13" ht="6" customHeight="1" x14ac:dyDescent="0.25"/>
    <row r="7" spans="1:13" ht="15.75" thickBot="1" x14ac:dyDescent="0.3">
      <c r="B7" s="11" t="s">
        <v>7</v>
      </c>
      <c r="C7" s="12"/>
      <c r="D7" s="12"/>
      <c r="E7" s="12"/>
      <c r="F7" s="13" t="s">
        <v>3</v>
      </c>
      <c r="G7" s="14"/>
      <c r="H7" s="13" t="s">
        <v>26</v>
      </c>
      <c r="I7" s="14"/>
      <c r="J7" s="13" t="s">
        <v>27</v>
      </c>
      <c r="K7" s="13"/>
      <c r="L7" s="13" t="s">
        <v>28</v>
      </c>
      <c r="M7" s="12"/>
    </row>
    <row r="8" spans="1:13" ht="9" customHeight="1" x14ac:dyDescent="0.25"/>
    <row r="9" spans="1:13" ht="21.75" customHeight="1" x14ac:dyDescent="0.25">
      <c r="B9" s="15" t="s">
        <v>2</v>
      </c>
      <c r="C9" s="42"/>
      <c r="D9" s="42"/>
      <c r="E9" s="16"/>
      <c r="F9" s="17">
        <f>H9+J9+L9</f>
        <v>61848</v>
      </c>
      <c r="G9" s="16"/>
      <c r="H9" s="17">
        <v>20616</v>
      </c>
      <c r="I9" s="16"/>
      <c r="J9" s="17">
        <v>20616</v>
      </c>
      <c r="K9" s="17"/>
      <c r="L9" s="17">
        <v>20616</v>
      </c>
      <c r="M9" s="16"/>
    </row>
    <row r="10" spans="1:13" ht="21.75" customHeight="1" x14ac:dyDescent="0.25">
      <c r="B10" s="18" t="s">
        <v>0</v>
      </c>
    </row>
    <row r="11" spans="1:13" ht="21.75" customHeight="1" x14ac:dyDescent="0.25">
      <c r="B11" s="19" t="s">
        <v>20</v>
      </c>
      <c r="C11" s="16"/>
      <c r="D11" s="16"/>
      <c r="E11" s="16"/>
      <c r="F11" s="17">
        <f t="shared" ref="F11:F17" si="0">H11+J11+L11</f>
        <v>144</v>
      </c>
      <c r="G11" s="16"/>
      <c r="H11" s="17">
        <v>48</v>
      </c>
      <c r="I11" s="16"/>
      <c r="J11" s="17">
        <v>48</v>
      </c>
      <c r="K11" s="17"/>
      <c r="L11" s="17">
        <v>48</v>
      </c>
      <c r="M11" s="16"/>
    </row>
    <row r="12" spans="1:13" ht="21.75" customHeight="1" x14ac:dyDescent="0.25">
      <c r="B12" s="20" t="s">
        <v>1</v>
      </c>
      <c r="F12" s="7">
        <f t="shared" si="0"/>
        <v>168</v>
      </c>
      <c r="H12" s="7">
        <v>56</v>
      </c>
      <c r="J12" s="7">
        <v>56</v>
      </c>
      <c r="L12" s="7">
        <v>56</v>
      </c>
    </row>
    <row r="13" spans="1:13" ht="21.75" customHeight="1" x14ac:dyDescent="0.25">
      <c r="B13" s="19" t="s">
        <v>15</v>
      </c>
      <c r="C13" s="16"/>
      <c r="D13" s="16"/>
      <c r="E13" s="16"/>
      <c r="F13" s="17">
        <f t="shared" si="0"/>
        <v>750</v>
      </c>
      <c r="G13" s="16"/>
      <c r="H13" s="17">
        <v>250</v>
      </c>
      <c r="I13" s="16"/>
      <c r="J13" s="17">
        <v>250</v>
      </c>
      <c r="K13" s="17"/>
      <c r="L13" s="17">
        <v>250</v>
      </c>
      <c r="M13" s="16"/>
    </row>
    <row r="14" spans="1:13" ht="21.75" customHeight="1" x14ac:dyDescent="0.25">
      <c r="B14" s="21" t="s">
        <v>16</v>
      </c>
      <c r="C14" s="22"/>
      <c r="D14" s="22"/>
      <c r="E14" s="6" t="s">
        <v>5</v>
      </c>
      <c r="F14" s="23">
        <f t="shared" si="0"/>
        <v>0</v>
      </c>
      <c r="G14" s="22"/>
      <c r="H14" s="23">
        <f>IF(E14="Yes",95,0)</f>
        <v>0</v>
      </c>
      <c r="I14" s="22"/>
      <c r="J14" s="23">
        <f>IF(E14="Yes",95,0)</f>
        <v>0</v>
      </c>
      <c r="K14" s="23"/>
      <c r="L14" s="23">
        <f>IF(E14="Yes",95,0)</f>
        <v>0</v>
      </c>
      <c r="M14" s="22"/>
    </row>
    <row r="15" spans="1:13" ht="21.75" customHeight="1" x14ac:dyDescent="0.25">
      <c r="B15" s="15" t="s">
        <v>21</v>
      </c>
      <c r="C15" s="44"/>
      <c r="D15" s="44"/>
      <c r="E15" s="44"/>
      <c r="F15" s="17">
        <f t="shared" si="0"/>
        <v>10839</v>
      </c>
      <c r="G15" s="16"/>
      <c r="H15" s="17">
        <v>3613</v>
      </c>
      <c r="I15" s="16"/>
      <c r="J15" s="17">
        <v>3613</v>
      </c>
      <c r="K15" s="17"/>
      <c r="L15" s="17">
        <v>3613</v>
      </c>
      <c r="M15" s="16"/>
    </row>
    <row r="16" spans="1:13" ht="21.75" customHeight="1" x14ac:dyDescent="0.25">
      <c r="B16" s="18" t="s">
        <v>22</v>
      </c>
      <c r="C16" s="18"/>
      <c r="D16" s="45"/>
      <c r="E16" s="45"/>
      <c r="F16" s="24">
        <f t="shared" si="0"/>
        <v>7173</v>
      </c>
      <c r="H16" s="24">
        <v>2391</v>
      </c>
      <c r="J16" s="24">
        <v>2391</v>
      </c>
      <c r="K16" s="24"/>
      <c r="L16" s="24">
        <v>2391</v>
      </c>
    </row>
    <row r="17" spans="2:13" ht="21.75" customHeight="1" x14ac:dyDescent="0.25">
      <c r="B17" s="25" t="s">
        <v>23</v>
      </c>
      <c r="C17" s="26"/>
      <c r="D17" s="26"/>
      <c r="E17" s="5" t="s">
        <v>5</v>
      </c>
      <c r="F17" s="27">
        <f t="shared" si="0"/>
        <v>0</v>
      </c>
      <c r="G17" s="26"/>
      <c r="H17" s="27">
        <f>IF(E17="Yes",1990,0)</f>
        <v>0</v>
      </c>
      <c r="I17" s="26"/>
      <c r="J17" s="27">
        <v>0</v>
      </c>
      <c r="K17" s="27"/>
      <c r="L17" s="27">
        <f>IF(E17="Yes",1990,0)</f>
        <v>0</v>
      </c>
      <c r="M17" s="26"/>
    </row>
    <row r="18" spans="2:13" ht="21.75" customHeight="1" x14ac:dyDescent="0.25">
      <c r="C18" s="28" t="s">
        <v>6</v>
      </c>
      <c r="F18" s="29">
        <f>SUM(F9, F11:F17)</f>
        <v>80922</v>
      </c>
      <c r="H18" s="29">
        <f>SUM(H9,H11:H17)</f>
        <v>26974</v>
      </c>
      <c r="J18" s="29">
        <f>SUM(J9,J11:J17)</f>
        <v>26974</v>
      </c>
      <c r="K18" s="29"/>
      <c r="L18" s="29">
        <f>SUM(L9,L11:L17)</f>
        <v>26974</v>
      </c>
    </row>
    <row r="19" spans="2:13" ht="24" customHeight="1" x14ac:dyDescent="0.25"/>
    <row r="20" spans="2:13" ht="15.75" thickBot="1" x14ac:dyDescent="0.3">
      <c r="B20" s="11" t="s">
        <v>11</v>
      </c>
      <c r="C20" s="12"/>
      <c r="D20" s="12"/>
      <c r="E20" s="12"/>
      <c r="F20" s="13" t="s">
        <v>3</v>
      </c>
      <c r="G20" s="14"/>
      <c r="H20" s="13" t="s">
        <v>26</v>
      </c>
      <c r="I20" s="14"/>
      <c r="J20" s="13" t="s">
        <v>27</v>
      </c>
      <c r="K20" s="13"/>
      <c r="L20" s="13" t="s">
        <v>28</v>
      </c>
      <c r="M20" s="12"/>
    </row>
    <row r="21" spans="2:13" ht="21.75" customHeight="1" x14ac:dyDescent="0.25">
      <c r="B21" t="s">
        <v>17</v>
      </c>
      <c r="F21" s="1"/>
      <c r="H21" s="7">
        <f>F21/3</f>
        <v>0</v>
      </c>
      <c r="J21" s="7">
        <f>F21/3</f>
        <v>0</v>
      </c>
      <c r="L21" s="7">
        <f>F21/3</f>
        <v>0</v>
      </c>
    </row>
    <row r="22" spans="2:13" ht="21.75" customHeight="1" x14ac:dyDescent="0.25">
      <c r="B22" s="16" t="s">
        <v>18</v>
      </c>
      <c r="C22" s="16"/>
      <c r="D22" s="16"/>
      <c r="E22" s="16"/>
      <c r="F22" s="1"/>
      <c r="G22" s="16"/>
      <c r="H22" s="17">
        <f>F22/3</f>
        <v>0</v>
      </c>
      <c r="I22" s="16"/>
      <c r="J22" s="17">
        <f>F22/3</f>
        <v>0</v>
      </c>
      <c r="K22" s="17"/>
      <c r="L22" s="17">
        <f>F22/3</f>
        <v>0</v>
      </c>
      <c r="M22" s="16"/>
    </row>
    <row r="23" spans="2:13" ht="21.75" customHeight="1" x14ac:dyDescent="0.25">
      <c r="B23" t="s">
        <v>19</v>
      </c>
      <c r="F23" s="1"/>
      <c r="H23" s="7">
        <f>F23/3</f>
        <v>0</v>
      </c>
      <c r="J23" s="7">
        <f>F23/3</f>
        <v>0</v>
      </c>
      <c r="L23" s="7">
        <f>F23/3</f>
        <v>0</v>
      </c>
    </row>
    <row r="24" spans="2:13" ht="21.75" customHeight="1" x14ac:dyDescent="0.25">
      <c r="B24" s="16" t="s">
        <v>31</v>
      </c>
      <c r="C24" s="16"/>
      <c r="D24" s="16"/>
      <c r="E24" s="6" t="s">
        <v>5</v>
      </c>
      <c r="F24" s="38">
        <f>H24+J24+L24</f>
        <v>0</v>
      </c>
      <c r="G24" s="16"/>
      <c r="H24" s="17">
        <f>IF(E24="Yes",464.04,0)</f>
        <v>0</v>
      </c>
      <c r="I24" s="16"/>
      <c r="J24" s="17">
        <f>IF(E24="Yes",464.04,0)</f>
        <v>0</v>
      </c>
      <c r="K24" s="17"/>
      <c r="L24" s="17">
        <f>IF(E24="Yes",464.04,0)</f>
        <v>0</v>
      </c>
      <c r="M24" s="16"/>
    </row>
    <row r="25" spans="2:13" ht="21.75" customHeight="1" x14ac:dyDescent="0.25">
      <c r="B25" t="s">
        <v>8</v>
      </c>
      <c r="F25" s="2"/>
      <c r="H25" s="24">
        <f t="shared" ref="H25:H27" si="1">F25/3</f>
        <v>0</v>
      </c>
      <c r="J25" s="24">
        <f t="shared" ref="J25:J27" si="2">F25/3</f>
        <v>0</v>
      </c>
      <c r="K25" s="24"/>
      <c r="L25" s="24">
        <f t="shared" ref="L25:L27" si="3">F25/3</f>
        <v>0</v>
      </c>
    </row>
    <row r="26" spans="2:13" ht="21.75" customHeight="1" x14ac:dyDescent="0.25">
      <c r="B26" s="16" t="s">
        <v>32</v>
      </c>
      <c r="C26" s="16"/>
      <c r="D26" s="16"/>
      <c r="E26" s="3"/>
      <c r="F26" s="39">
        <f>E26-(E26*0.01057)</f>
        <v>0</v>
      </c>
      <c r="G26" s="16"/>
      <c r="H26" s="17">
        <f t="shared" si="1"/>
        <v>0</v>
      </c>
      <c r="I26" s="16"/>
      <c r="J26" s="17">
        <f t="shared" si="2"/>
        <v>0</v>
      </c>
      <c r="K26" s="17"/>
      <c r="L26" s="17">
        <f t="shared" si="3"/>
        <v>0</v>
      </c>
      <c r="M26" s="16"/>
    </row>
    <row r="27" spans="2:13" ht="21.75" customHeight="1" x14ac:dyDescent="0.25">
      <c r="B27" s="30" t="s">
        <v>9</v>
      </c>
      <c r="C27" s="30"/>
      <c r="D27" s="30"/>
      <c r="E27" s="30"/>
      <c r="F27" s="4"/>
      <c r="G27" s="30"/>
      <c r="H27" s="31">
        <f t="shared" si="1"/>
        <v>0</v>
      </c>
      <c r="I27" s="30"/>
      <c r="J27" s="31">
        <f t="shared" si="2"/>
        <v>0</v>
      </c>
      <c r="K27" s="31"/>
      <c r="L27" s="31">
        <f t="shared" si="3"/>
        <v>0</v>
      </c>
      <c r="M27" s="30"/>
    </row>
    <row r="28" spans="2:13" ht="21.75" customHeight="1" x14ac:dyDescent="0.25">
      <c r="C28" s="28" t="s">
        <v>10</v>
      </c>
      <c r="F28" s="7">
        <f>SUM(F21:F27)</f>
        <v>0</v>
      </c>
      <c r="H28" s="7">
        <f>SUM(H21:H27)</f>
        <v>0</v>
      </c>
      <c r="J28" s="7">
        <f>SUM(J21:J27)</f>
        <v>0</v>
      </c>
      <c r="L28" s="7">
        <f>SUM(L21:L27)</f>
        <v>0</v>
      </c>
    </row>
    <row r="29" spans="2:13" ht="15.75" thickBot="1" x14ac:dyDescent="0.3"/>
    <row r="30" spans="2:13" ht="21.75" customHeight="1" thickTop="1" thickBot="1" x14ac:dyDescent="0.35">
      <c r="B30" s="32" t="s">
        <v>12</v>
      </c>
      <c r="C30" s="33"/>
      <c r="D30" s="33"/>
      <c r="E30" s="33"/>
      <c r="F30" s="34">
        <f>F18-F28</f>
        <v>80922</v>
      </c>
      <c r="G30" s="35"/>
      <c r="H30" s="34">
        <f>H18-H28</f>
        <v>26974</v>
      </c>
      <c r="I30" s="35"/>
      <c r="J30" s="34">
        <f>J18-J28</f>
        <v>26974</v>
      </c>
      <c r="K30" s="34"/>
      <c r="L30" s="34">
        <f>L18-L28</f>
        <v>26974</v>
      </c>
      <c r="M30" s="33"/>
    </row>
    <row r="31" spans="2:13" ht="15.75" thickTop="1" x14ac:dyDescent="0.25"/>
    <row r="32" spans="2:13" x14ac:dyDescent="0.25">
      <c r="B32" s="28" t="s">
        <v>13</v>
      </c>
    </row>
    <row r="33" spans="2:13" ht="21" customHeight="1" x14ac:dyDescent="0.25">
      <c r="B33" s="43" t="s">
        <v>38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</row>
    <row r="34" spans="2:13" ht="21.75" customHeight="1" x14ac:dyDescent="0.25">
      <c r="B34" s="43" t="s">
        <v>35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</row>
    <row r="35" spans="2:13" ht="15" customHeight="1" x14ac:dyDescent="0.25">
      <c r="B35" s="49" t="s">
        <v>29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6" spans="2:13" ht="37.5" customHeight="1" x14ac:dyDescent="0.25">
      <c r="B36" s="43" t="s">
        <v>30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2:13" ht="37.5" customHeight="1" x14ac:dyDescent="0.25">
      <c r="B37" s="43" t="s">
        <v>39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2:13" x14ac:dyDescent="0.25">
      <c r="B38" s="48" t="s">
        <v>24</v>
      </c>
      <c r="C38" s="48"/>
      <c r="D38" s="48"/>
      <c r="E38" s="48"/>
      <c r="F38" s="48"/>
      <c r="G38" s="48"/>
      <c r="H38" s="36"/>
      <c r="I38" s="36"/>
      <c r="J38" s="36"/>
      <c r="K38" s="36"/>
      <c r="L38" s="36"/>
      <c r="M38" s="36"/>
    </row>
    <row r="39" spans="2:13" ht="21.75" customHeight="1" x14ac:dyDescent="0.25">
      <c r="B39" s="43" t="s">
        <v>33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25">
      <c r="B40" s="48" t="s">
        <v>25</v>
      </c>
      <c r="C40" s="48"/>
      <c r="D40" s="48"/>
      <c r="E40" s="18"/>
      <c r="F40" s="18"/>
      <c r="G40" s="18"/>
      <c r="H40" s="18"/>
      <c r="I40" s="18"/>
      <c r="J40" s="18"/>
      <c r="K40" s="18"/>
      <c r="L40" s="18"/>
      <c r="M40" s="18"/>
    </row>
    <row r="41" spans="2:13" ht="37.5" customHeight="1" x14ac:dyDescent="0.25">
      <c r="B41" s="43" t="s">
        <v>34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2:13" ht="21.75" customHeight="1" x14ac:dyDescent="0.2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4" spans="2:13" x14ac:dyDescent="0.25">
      <c r="B44" s="46" t="s">
        <v>14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</sheetData>
  <sheetProtection algorithmName="SHA-512" hashValue="I5dqVGVo1LXUYxFjQTujnN+A1FF6InUGhM7fKnyDmFQ1TZu/etZbWEk7YCHo5FrN7WKvlejgFqRTbzk7vD8tbg==" saltValue="tXkI9wjjvbpr1lEB6EItnQ==" spinCount="100000" sheet="1" selectLockedCells="1"/>
  <mergeCells count="16">
    <mergeCell ref="B42:M42"/>
    <mergeCell ref="B39:M39"/>
    <mergeCell ref="B44:M44"/>
    <mergeCell ref="B41:M41"/>
    <mergeCell ref="B4:M4"/>
    <mergeCell ref="B38:G38"/>
    <mergeCell ref="B40:D40"/>
    <mergeCell ref="B36:M36"/>
    <mergeCell ref="B34:M34"/>
    <mergeCell ref="B37:M37"/>
    <mergeCell ref="B35:M35"/>
    <mergeCell ref="F2:M2"/>
    <mergeCell ref="C9:D9"/>
    <mergeCell ref="B33:M33"/>
    <mergeCell ref="C15:E15"/>
    <mergeCell ref="D16:E16"/>
  </mergeCells>
  <hyperlinks>
    <hyperlink ref="B38" r:id="rId1" xr:uid="{00000000-0004-0000-0000-000000000000}"/>
    <hyperlink ref="B40" r:id="rId2" xr:uid="{00000000-0004-0000-0000-000001000000}"/>
    <hyperlink ref="B35" r:id="rId3" xr:uid="{DEC3299A-DA50-43CF-B519-97B4DA1EB014}"/>
  </hyperlinks>
  <pageMargins left="0.5" right="0.5" top="0.5" bottom="0.5" header="0.3" footer="0.3"/>
  <pageSetup scale="76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Data!$A$1:$A$2</xm:f>
          </x14:formula1>
          <xm:sqref>E14 E17 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defaultRowHeight="15" x14ac:dyDescent="0.25"/>
  <cols>
    <col min="1" max="1" width="4" bestFit="1" customWidth="1"/>
    <col min="4" max="4" width="17" bestFit="1" customWidth="1"/>
  </cols>
  <sheetData>
    <row r="1" spans="1:1" x14ac:dyDescent="0.25">
      <c r="A1" t="s">
        <v>4</v>
      </c>
    </row>
    <row r="2" spans="1:1" x14ac:dyDescent="0.25">
      <c r="A2" t="s">
        <v>5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ACC46-801D-41AC-B8D1-9D40ADEA7071}">
  <dimension ref="A1"/>
  <sheetViews>
    <sheetView workbookViewId="0"/>
  </sheetViews>
  <sheetFormatPr defaultRowHeight="15" x14ac:dyDescent="0.25"/>
  <sheetData/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Estimated Costs</vt:lpstr>
      <vt:lpstr>Data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Westendorf</dc:creator>
  <cp:lastModifiedBy>Jaz Howard</cp:lastModifiedBy>
  <cp:lastPrinted>2023-11-27T16:12:05Z</cp:lastPrinted>
  <dcterms:created xsi:type="dcterms:W3CDTF">2018-06-06T22:54:45Z</dcterms:created>
  <dcterms:modified xsi:type="dcterms:W3CDTF">2025-02-21T19:27:05Z</dcterms:modified>
</cp:coreProperties>
</file>